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2\1 výzva\"/>
    </mc:Choice>
  </mc:AlternateContent>
  <xr:revisionPtr revIDLastSave="0" documentId="13_ncr:1_{F829F095-F460-4922-B4D3-0D71924D93F4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O10" i="1"/>
  <c r="H10" i="1"/>
  <c r="R9" i="1"/>
  <c r="S9" i="1"/>
  <c r="O9" i="1"/>
  <c r="H9" i="1"/>
  <c r="S10" i="1" l="1"/>
  <c r="H7" i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<sst xmlns="http://schemas.openxmlformats.org/spreadsheetml/2006/main" count="47" uniqueCount="43">
  <si>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</si>
  <si>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</si>
  <si>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</si>
  <si>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</si>
  <si>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</si>
  <si>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</si>
  <si>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</si>
  <si>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</si>
  <si>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</si>
  <si>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</si>
  <si>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</si>
  <si>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</si>
  <si>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</si>
  <si>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</si>
  <si>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</si>
  <si>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</si>
  <si>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</si>
  <si>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</si>
  <si>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</si>
  <si>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</si>
  <si>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</si>
  <si>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</si>
  <si>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</si>
  <si>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</si>
  <si>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</si>
  <si>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</si>
  <si>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</si>
  <si>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</si>
  <si>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</si>
  <si>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</si>
  <si>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012 - 2024 (originální)</t>
  </si>
  <si>
    <t>ks</t>
  </si>
  <si>
    <t>NE</t>
  </si>
  <si>
    <t>KMA - Lenka Janečková,
Tel.: 37763 2601</t>
  </si>
  <si>
    <t>Technická 8, 
301 00 Plzeň, 
Fakulta aplikovaných věd - Katedra matematiky,
místnost UC 226, nebo také UC 260</t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</si>
  <si>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barva černá</t>
    </r>
  </si>
  <si>
    <r>
      <t>Toner do tiskárny Kyocera TASKalfa 4053ci -</t>
    </r>
    <r>
      <rPr>
        <b/>
        <sz val="11"/>
        <color theme="1"/>
        <rFont val="Calibri"/>
        <family val="2"/>
        <charset val="238"/>
        <scheme val="minor"/>
      </rPr>
      <t xml:space="preserve"> barva azurová</t>
    </r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</si>
  <si>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barva purpurová</t>
    </r>
  </si>
  <si>
    <r>
      <t>Toner do tiskárny Kyocera TASKalfa 4053ci -</t>
    </r>
    <r>
      <rPr>
        <b/>
        <sz val="11"/>
        <color theme="1"/>
        <rFont val="Calibri"/>
        <family val="2"/>
        <charset val="238"/>
        <scheme val="minor"/>
      </rPr>
      <t xml:space="preserve"> barva žlutá</t>
    </r>
  </si>
  <si>
    <t>Originální toner. Barva černá. Výtěžnost 30 000 stran.</t>
  </si>
  <si>
    <t>Originální toner. Barva azurová. Výtěžnost 20 000 stran.</t>
  </si>
  <si>
    <t>Originální toner. Barva purpurová. Výtěžnost 20 000 stran.</t>
  </si>
  <si>
    <t>Originální toner. Barva žlutá. Výtěžnost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</si>
</sst>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zoomScale="62" zoomScaleNormal="62" workbookViewId="0">
      <selection activeCell="L17" sqref="L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5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28.7109375" customWidth="1"/>
    <col min="13" max="13" width="38.855468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4" t="s">
        <v>30</v>
      </c>
      <c r="C1" s="85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96"/>
      <c r="H3" s="96"/>
      <c r="I3" s="96"/>
      <c r="J3" s="96"/>
      <c r="K3" s="96"/>
      <c r="L3" s="96"/>
      <c r="M3" s="96"/>
      <c r="N3" s="96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69" t="s">
        <v>35</v>
      </c>
      <c r="D7" s="51">
        <v>2</v>
      </c>
      <c r="E7" s="52" t="s">
        <v>31</v>
      </c>
      <c r="F7" s="69" t="s">
        <v>39</v>
      </c>
      <c r="G7" s="103"/>
      <c r="H7" s="53" t="str">
        <f t="shared" ref="H7:H10" si="0">IF(P7&gt;1999,"ANO","NE")</f>
        <v>NE</v>
      </c>
      <c r="I7" s="100" t="s">
        <v>27</v>
      </c>
      <c r="J7" s="75" t="s">
        <v>32</v>
      </c>
      <c r="K7" s="78"/>
      <c r="L7" s="81" t="s">
        <v>33</v>
      </c>
      <c r="M7" s="81" t="s">
        <v>34</v>
      </c>
      <c r="N7" s="97" t="s">
        <v>29</v>
      </c>
      <c r="O7" s="54">
        <f>D7*P7</f>
        <v>3000</v>
      </c>
      <c r="P7" s="55">
        <v>1500</v>
      </c>
      <c r="Q7" s="106"/>
      <c r="R7" s="56">
        <f>D7*Q7</f>
        <v>0</v>
      </c>
      <c r="S7" s="57" t="str">
        <f t="shared" ref="S7" si="1">IF(ISNUMBER(Q7), IF(Q7&gt;P7,"NEVYHOVUJE","VYHOVUJE")," ")</f>
        <v xml:space="preserve"> </v>
      </c>
      <c r="T7" s="72"/>
      <c r="U7" s="72" t="s">
        <v>10</v>
      </c>
    </row>
    <row r="8" spans="2:21" ht="41.25" customHeight="1" x14ac:dyDescent="0.25">
      <c r="B8" s="42">
        <v>2</v>
      </c>
      <c r="C8" s="70" t="s">
        <v>36</v>
      </c>
      <c r="D8" s="43">
        <v>2</v>
      </c>
      <c r="E8" s="44" t="s">
        <v>31</v>
      </c>
      <c r="F8" s="70" t="s">
        <v>40</v>
      </c>
      <c r="G8" s="104"/>
      <c r="H8" s="45" t="str">
        <f t="shared" si="0"/>
        <v>ANO</v>
      </c>
      <c r="I8" s="101"/>
      <c r="J8" s="76"/>
      <c r="K8" s="79"/>
      <c r="L8" s="82"/>
      <c r="M8" s="76"/>
      <c r="N8" s="98"/>
      <c r="O8" s="46">
        <f t="shared" ref="O8:O10" si="2">D8*P8</f>
        <v>5800</v>
      </c>
      <c r="P8" s="47">
        <v>2900</v>
      </c>
      <c r="Q8" s="107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3"/>
      <c r="U8" s="73"/>
    </row>
    <row r="9" spans="2:21" ht="41.25" customHeight="1" x14ac:dyDescent="0.25">
      <c r="B9" s="42">
        <v>3</v>
      </c>
      <c r="C9" s="70" t="s">
        <v>37</v>
      </c>
      <c r="D9" s="43">
        <v>2</v>
      </c>
      <c r="E9" s="44" t="s">
        <v>31</v>
      </c>
      <c r="F9" s="70" t="s">
        <v>41</v>
      </c>
      <c r="G9" s="104"/>
      <c r="H9" s="45" t="str">
        <f t="shared" si="0"/>
        <v>ANO</v>
      </c>
      <c r="I9" s="101"/>
      <c r="J9" s="76"/>
      <c r="K9" s="79"/>
      <c r="L9" s="82"/>
      <c r="M9" s="76"/>
      <c r="N9" s="98"/>
      <c r="O9" s="46">
        <f t="shared" si="2"/>
        <v>5800</v>
      </c>
      <c r="P9" s="47">
        <v>2900</v>
      </c>
      <c r="Q9" s="107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73"/>
      <c r="U9" s="73"/>
    </row>
    <row r="10" spans="2:21" ht="41.25" customHeight="1" thickBot="1" x14ac:dyDescent="0.3">
      <c r="B10" s="59">
        <v>4</v>
      </c>
      <c r="C10" s="71" t="s">
        <v>38</v>
      </c>
      <c r="D10" s="60">
        <v>2</v>
      </c>
      <c r="E10" s="61" t="s">
        <v>31</v>
      </c>
      <c r="F10" s="71" t="s">
        <v>42</v>
      </c>
      <c r="G10" s="105"/>
      <c r="H10" s="62" t="str">
        <f t="shared" si="0"/>
        <v>ANO</v>
      </c>
      <c r="I10" s="102"/>
      <c r="J10" s="77"/>
      <c r="K10" s="80"/>
      <c r="L10" s="83"/>
      <c r="M10" s="77"/>
      <c r="N10" s="99"/>
      <c r="O10" s="63">
        <f t="shared" si="2"/>
        <v>5800</v>
      </c>
      <c r="P10" s="64">
        <v>2900</v>
      </c>
      <c r="Q10" s="108"/>
      <c r="R10" s="65">
        <f t="shared" ref="R10" si="7">D10*Q10</f>
        <v>0</v>
      </c>
      <c r="S10" s="66" t="str">
        <f t="shared" ref="S10" si="8">IF(ISNUMBER(Q10), IF(Q10&gt;P10,"NEVYHOVUJE","VYHOVUJE")," ")</f>
        <v xml:space="preserve"> </v>
      </c>
      <c r="T10" s="74"/>
      <c r="U10" s="74"/>
    </row>
    <row r="11" spans="2:21" ht="16.5" thickTop="1" thickBot="1" x14ac:dyDescent="0.3">
      <c r="C11"/>
      <c r="D11"/>
      <c r="E11"/>
      <c r="F11"/>
      <c r="G11"/>
      <c r="H11"/>
      <c r="I11"/>
      <c r="J11"/>
      <c r="N11"/>
      <c r="O11"/>
      <c r="R11" s="41"/>
    </row>
    <row r="12" spans="2:21" ht="60.75" customHeight="1" thickTop="1" thickBot="1" x14ac:dyDescent="0.3">
      <c r="B12" s="91" t="s">
        <v>14</v>
      </c>
      <c r="C12" s="92"/>
      <c r="D12" s="92"/>
      <c r="E12" s="92"/>
      <c r="F12" s="92"/>
      <c r="G12" s="92"/>
      <c r="H12" s="67"/>
      <c r="I12" s="25"/>
      <c r="J12" s="25"/>
      <c r="K12" s="25"/>
      <c r="L12" s="11"/>
      <c r="M12" s="11"/>
      <c r="N12" s="26"/>
      <c r="O12" s="26"/>
      <c r="P12" s="27" t="s">
        <v>11</v>
      </c>
      <c r="Q12" s="93" t="s">
        <v>12</v>
      </c>
      <c r="R12" s="94"/>
      <c r="S12" s="95"/>
      <c r="T12" s="20"/>
      <c r="U12" s="28"/>
    </row>
    <row r="13" spans="2:21" ht="33.75" customHeight="1" thickTop="1" thickBot="1" x14ac:dyDescent="0.3">
      <c r="B13" s="86" t="s">
        <v>15</v>
      </c>
      <c r="C13" s="87"/>
      <c r="D13" s="87"/>
      <c r="E13" s="87"/>
      <c r="F13" s="87"/>
      <c r="G13" s="87"/>
      <c r="H13" s="34"/>
      <c r="I13" s="29"/>
      <c r="L13" s="9"/>
      <c r="M13" s="9"/>
      <c r="N13" s="30"/>
      <c r="O13" s="30"/>
      <c r="P13" s="31">
        <f>SUM(O7:O10)</f>
        <v>20400</v>
      </c>
      <c r="Q13" s="88">
        <f>SUM(R7:R10)</f>
        <v>0</v>
      </c>
      <c r="R13" s="89"/>
      <c r="S13" s="90"/>
    </row>
    <row r="14" spans="2:21" ht="14.25" customHeight="1" thickTop="1" x14ac:dyDescent="0.25"/>
    <row r="15" spans="2:21" ht="14.25" customHeight="1" x14ac:dyDescent="0.25">
      <c r="B15" s="37"/>
    </row>
    <row r="16" spans="2:21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b5yhyojRMIcbNhYBN7TqXDvgOprhjaDXiTDdJgw78tOxtQ075Oo5gyewSxpXa8323oSRckyfzRweSxL6l7fA8g==" saltValue="VfCVV5dOqAOgm3D0Gbc3Vg==" spinCount="100000" sheet="1" objects="1" scenarios="1"/>
  <mergeCells count="14">
    <mergeCell ref="B1:C1"/>
    <mergeCell ref="B13:G13"/>
    <mergeCell ref="Q13:S13"/>
    <mergeCell ref="B12:G12"/>
    <mergeCell ref="Q12:S12"/>
    <mergeCell ref="G3:N3"/>
    <mergeCell ref="N7:N10"/>
    <mergeCell ref="I7:I10"/>
    <mergeCell ref="U7:U10"/>
    <mergeCell ref="T7:T10"/>
    <mergeCell ref="J7:J10"/>
    <mergeCell ref="K7:K10"/>
    <mergeCell ref="L7:L10"/>
    <mergeCell ref="M7:M10"/>
  </mergeCells>
  <conditionalFormatting sqref="B7:B1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0">
    <cfRule type="containsBlanks" dxfId="9" priority="2">
      <formula>LEN(TRIM(D7))=0</formula>
    </cfRule>
  </conditionalFormatting>
  <conditionalFormatting sqref="G7:G10 Q7:Q1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2023-09-07T08:48:20Z</cp:lastPrinted>
  <dcterms:created xsi:type="dcterms:W3CDTF">2014-03-05T12:43:32Z</dcterms:created>
  <dcterms:modified xsi:type="dcterms:W3CDTF">2024-02-12T08:20:16Z</dcterms:modified>
</cp:coreProperties>
</file>